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0BA67D63-92CB-478D-83F6-3916BABC8F2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nnexure-1 " sheetId="2" r:id="rId1"/>
    <sheet name="Annexure-2" sheetId="3" r:id="rId2"/>
    <sheet name="Sheet4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" i="3" l="1"/>
  <c r="F17" i="3"/>
  <c r="I20" i="3"/>
  <c r="F7" i="3" l="1"/>
  <c r="F9" i="3" s="1"/>
  <c r="F8" i="3" l="1"/>
  <c r="I9" i="3"/>
  <c r="I8" i="3"/>
  <c r="O3" i="3"/>
  <c r="I7" i="3" l="1"/>
  <c r="F15" i="3" l="1"/>
  <c r="I14" i="3"/>
  <c r="F14" i="3"/>
  <c r="I19" i="3" l="1"/>
  <c r="F19" i="3"/>
  <c r="I18" i="3"/>
  <c r="F18" i="3"/>
  <c r="I16" i="3"/>
  <c r="F16" i="3"/>
  <c r="I12" i="3"/>
  <c r="I13" i="3"/>
  <c r="I11" i="3"/>
  <c r="F12" i="3"/>
  <c r="F13" i="3"/>
  <c r="F11" i="3"/>
  <c r="F20" i="3" l="1"/>
  <c r="F21" i="3" l="1"/>
  <c r="F22" i="3" s="1"/>
  <c r="K8" i="4" l="1"/>
  <c r="L8" i="4"/>
  <c r="M8" i="4"/>
  <c r="D8" i="4"/>
  <c r="E8" i="4"/>
  <c r="F8" i="4"/>
  <c r="I21" i="3" l="1"/>
  <c r="I22" i="3" s="1"/>
</calcChain>
</file>

<file path=xl/sharedStrings.xml><?xml version="1.0" encoding="utf-8"?>
<sst xmlns="http://schemas.openxmlformats.org/spreadsheetml/2006/main" count="317" uniqueCount="200">
  <si>
    <t>%Fe</t>
  </si>
  <si>
    <t>%Si</t>
  </si>
  <si>
    <t>AL 1020</t>
  </si>
  <si>
    <t>AL 0610</t>
  </si>
  <si>
    <t>Al P0302</t>
  </si>
  <si>
    <t>AL P0302</t>
  </si>
  <si>
    <t>Zinc</t>
  </si>
  <si>
    <t>Aluminium</t>
  </si>
  <si>
    <t>AL P0610</t>
  </si>
  <si>
    <t>₹/Mt</t>
  </si>
  <si>
    <t>UOM</t>
  </si>
  <si>
    <t xml:space="preserve">Norms </t>
  </si>
  <si>
    <t>Cost (₹/Mt)</t>
  </si>
  <si>
    <t>A</t>
  </si>
  <si>
    <t>%</t>
  </si>
  <si>
    <t>B</t>
  </si>
  <si>
    <t>C</t>
  </si>
  <si>
    <t>Ltr/Mt</t>
  </si>
  <si>
    <t>Kg/Mt</t>
  </si>
  <si>
    <t xml:space="preserve">Kwh/Mt </t>
  </si>
  <si>
    <t>D</t>
  </si>
  <si>
    <t>E</t>
  </si>
  <si>
    <t>F</t>
  </si>
  <si>
    <t>G</t>
  </si>
  <si>
    <t>Total Cost</t>
  </si>
  <si>
    <t>Margin</t>
  </si>
  <si>
    <t>Processing Cost (in $)</t>
  </si>
  <si>
    <t xml:space="preserve">Rate </t>
  </si>
  <si>
    <t>Energy Consumption:</t>
  </si>
  <si>
    <t xml:space="preserve">Manpower </t>
  </si>
  <si>
    <t>$/Mt</t>
  </si>
  <si>
    <t>H</t>
  </si>
  <si>
    <t>I</t>
  </si>
  <si>
    <t>J</t>
  </si>
  <si>
    <t>K</t>
  </si>
  <si>
    <t>Instructions</t>
  </si>
  <si>
    <t>All the Calculation should be as per "UOM"</t>
  </si>
  <si>
    <t>Please give the inputs in " Norms" and for Energy Consumption,give Inputs for both " Norms"and " Rate".</t>
  </si>
  <si>
    <t>Please state clearly all the Assumptions taken if any.</t>
  </si>
  <si>
    <t xml:space="preserve">Specification </t>
  </si>
  <si>
    <t>S.No.</t>
  </si>
  <si>
    <t>Free flowing powder form</t>
  </si>
  <si>
    <t>Zinc Sulphate Hepta hydrate ZnSO4•7H2O(%)</t>
  </si>
  <si>
    <t xml:space="preserve">Appearance </t>
  </si>
  <si>
    <t>Zinc sulphate Mono hydrate ZnSO4•H2O</t>
  </si>
  <si>
    <t>Zinc Sulphate Hepta hydrate ZnSO4•7H2O</t>
  </si>
  <si>
    <t xml:space="preserve">Packaging </t>
  </si>
  <si>
    <t>Sulphuric Acid</t>
  </si>
  <si>
    <t xml:space="preserve">Power Consumption </t>
  </si>
  <si>
    <t xml:space="preserve">Other overheads if any </t>
  </si>
  <si>
    <t xml:space="preserve">Process Consumable </t>
  </si>
  <si>
    <t xml:space="preserve">Water Consumption </t>
  </si>
  <si>
    <t xml:space="preserve">Steam Consumption </t>
  </si>
  <si>
    <t>m3/Mt</t>
  </si>
  <si>
    <t>Oil Consumption  (LDO)</t>
  </si>
  <si>
    <t xml:space="preserve">Coal Consumption </t>
  </si>
  <si>
    <t>Zinc Sulphate Mono hydrate ZnSO4•H2O (%)</t>
  </si>
  <si>
    <t xml:space="preserve">IS: 15848:2009- Zinc Sulphate MonoHydrate, Agricultural grade </t>
  </si>
  <si>
    <t xml:space="preserve">Technical Grade </t>
  </si>
  <si>
    <t xml:space="preserve">Pharma Grade </t>
  </si>
  <si>
    <t>Chemical Grade</t>
  </si>
  <si>
    <t>Kindly Assume below specification for Zinc Dross :</t>
  </si>
  <si>
    <t>Parameter</t>
  </si>
  <si>
    <t>Zinc as ZnO</t>
  </si>
  <si>
    <t>Pb</t>
  </si>
  <si>
    <t xml:space="preserve">0.1% Max </t>
  </si>
  <si>
    <t>Fe</t>
  </si>
  <si>
    <t>Cd</t>
  </si>
  <si>
    <t>0.01% Max</t>
  </si>
  <si>
    <t>Ni</t>
  </si>
  <si>
    <t>Co</t>
  </si>
  <si>
    <t xml:space="preserve">Tr </t>
  </si>
  <si>
    <t>Cu</t>
  </si>
  <si>
    <t>&lt;0.01%</t>
  </si>
  <si>
    <t>Cl</t>
  </si>
  <si>
    <t>1.1 -1.5 %</t>
  </si>
  <si>
    <t xml:space="preserve">Total Zinc </t>
  </si>
  <si>
    <t>Ca</t>
  </si>
  <si>
    <t xml:space="preserve">Mg </t>
  </si>
  <si>
    <t>Mn</t>
  </si>
  <si>
    <t>&lt;0.1%</t>
  </si>
  <si>
    <t>Na</t>
  </si>
  <si>
    <t>Sb</t>
  </si>
  <si>
    <t xml:space="preserve">Ca </t>
  </si>
  <si>
    <t xml:space="preserve">Zinc dross </t>
  </si>
  <si>
    <t>Fine Dross Specification</t>
  </si>
  <si>
    <t>pH (5% Solution) not less than</t>
  </si>
  <si>
    <r>
      <t>Sulphur (as S),percent by weight,</t>
    </r>
    <r>
      <rPr>
        <i/>
        <sz val="11"/>
        <color rgb="FF000000"/>
        <rFont val="Book Antiqua"/>
        <family val="1"/>
      </rPr>
      <t xml:space="preserve"> Minimum</t>
    </r>
  </si>
  <si>
    <r>
      <t xml:space="preserve">Cadmium (as Cd),percent by weight, </t>
    </r>
    <r>
      <rPr>
        <i/>
        <sz val="11"/>
        <color rgb="FF000000"/>
        <rFont val="Book Antiqua"/>
        <family val="1"/>
      </rPr>
      <t>Minimum</t>
    </r>
  </si>
  <si>
    <r>
      <t xml:space="preserve">Matter-insoluble in water, percent by weight, </t>
    </r>
    <r>
      <rPr>
        <i/>
        <sz val="11"/>
        <color rgb="FF000000"/>
        <rFont val="Book Antiqua"/>
        <family val="1"/>
      </rPr>
      <t>Maximum</t>
    </r>
  </si>
  <si>
    <r>
      <t>Lead (as Pb), percent by weight,</t>
    </r>
    <r>
      <rPr>
        <i/>
        <sz val="11"/>
        <color rgb="FF000000"/>
        <rFont val="Book Antiqua"/>
        <family val="1"/>
      </rPr>
      <t>Maximum</t>
    </r>
  </si>
  <si>
    <r>
      <t>Copper (as Cu), percent by weight,</t>
    </r>
    <r>
      <rPr>
        <i/>
        <sz val="11"/>
        <color rgb="FF000000"/>
        <rFont val="Book Antiqua"/>
        <family val="1"/>
      </rPr>
      <t>Maximum</t>
    </r>
  </si>
  <si>
    <r>
      <t>Magnesium (as Mg), percent by weight,</t>
    </r>
    <r>
      <rPr>
        <i/>
        <sz val="11"/>
        <color rgb="FF000000"/>
        <rFont val="Book Antiqua"/>
        <family val="1"/>
      </rPr>
      <t>Maximum</t>
    </r>
  </si>
  <si>
    <r>
      <t xml:space="preserve">Arsenic (as As),percent by weight, </t>
    </r>
    <r>
      <rPr>
        <i/>
        <sz val="11"/>
        <color rgb="FF000000"/>
        <rFont val="Book Antiqua"/>
        <family val="1"/>
      </rPr>
      <t>Minimum</t>
    </r>
  </si>
  <si>
    <t xml:space="preserve">Product Standard </t>
  </si>
  <si>
    <r>
      <t>Iron (as Fe), percent by weight,</t>
    </r>
    <r>
      <rPr>
        <i/>
        <sz val="11"/>
        <color rgb="FF000000"/>
        <rFont val="Book Antiqua"/>
        <family val="1"/>
      </rPr>
      <t>Maximum</t>
    </r>
  </si>
  <si>
    <r>
      <t xml:space="preserve">Zinc (as Zn), percent by weight, </t>
    </r>
    <r>
      <rPr>
        <i/>
        <sz val="11"/>
        <color rgb="FF000000"/>
        <rFont val="Book Antiqua"/>
        <family val="1"/>
      </rPr>
      <t>Minimum</t>
    </r>
  </si>
  <si>
    <t>Colour</t>
  </si>
  <si>
    <t xml:space="preserve">White </t>
  </si>
  <si>
    <t>EP/LR Grade</t>
  </si>
  <si>
    <t xml:space="preserve">Zinc Sulphate Monohydrate </t>
  </si>
  <si>
    <t>Mesh Size</t>
  </si>
  <si>
    <t xml:space="preserve">Metal Zinc </t>
  </si>
  <si>
    <t>Color &amp; Physical Form</t>
  </si>
  <si>
    <t>White Crystalline Powder</t>
  </si>
  <si>
    <t>Active Ingredient</t>
  </si>
  <si>
    <t>ZnSO4.H2O</t>
  </si>
  <si>
    <t>Assay</t>
  </si>
  <si>
    <t>99 - 100.5%</t>
  </si>
  <si>
    <t>Molecular Wt.</t>
  </si>
  <si>
    <t>pH (1 % of Solution)</t>
  </si>
  <si>
    <t>4 - 5.2</t>
  </si>
  <si>
    <t>Chloride</t>
  </si>
  <si>
    <t>NMT 0.002%</t>
  </si>
  <si>
    <t>Iron</t>
  </si>
  <si>
    <t>NMT 0.003%</t>
  </si>
  <si>
    <t>Arsenic</t>
  </si>
  <si>
    <t>NMT 0.0005%</t>
  </si>
  <si>
    <t>Heavy Metals (as Pb)</t>
  </si>
  <si>
    <t>Alkaline &amp; Earth Alkaline (SO4)</t>
  </si>
  <si>
    <t>NMT 0.7%</t>
  </si>
  <si>
    <t>Loss On Drying at 105 degree C</t>
  </si>
  <si>
    <t>NMT 1%</t>
  </si>
  <si>
    <t>4.6 - 4.8</t>
  </si>
  <si>
    <t>Zinc Sulphate Heptahydrate</t>
  </si>
  <si>
    <t>ZnSO4.7H2O</t>
  </si>
  <si>
    <t>99 - 102%</t>
  </si>
  <si>
    <t>pH</t>
  </si>
  <si>
    <t>4.0 – 6.0</t>
  </si>
  <si>
    <t>NMT 0.01%</t>
  </si>
  <si>
    <t>NMT 0.005%</t>
  </si>
  <si>
    <t>Copper</t>
  </si>
  <si>
    <t>Cadmium</t>
  </si>
  <si>
    <t>NMT 0.001%</t>
  </si>
  <si>
    <t>Total Nitrogen</t>
  </si>
  <si>
    <t>35% - 39%</t>
  </si>
  <si>
    <t>4.0 - 6.0</t>
  </si>
  <si>
    <t>Insoluble</t>
  </si>
  <si>
    <t xml:space="preserve">Zinc Sulphate Heptahydrate </t>
  </si>
  <si>
    <r>
      <t>Zn-Content,</t>
    </r>
    <r>
      <rPr>
        <i/>
        <sz val="11"/>
        <color rgb="FF000000"/>
        <rFont val="Book Antiqua"/>
        <family val="1"/>
      </rPr>
      <t>Minimum</t>
    </r>
  </si>
  <si>
    <t xml:space="preserve">AR/GR Grade </t>
  </si>
  <si>
    <t xml:space="preserve">Chloride </t>
  </si>
  <si>
    <r>
      <t>Zn Content,</t>
    </r>
    <r>
      <rPr>
        <i/>
        <sz val="11"/>
        <color rgb="FF000000"/>
        <rFont val="Book Antiqua"/>
        <family val="1"/>
      </rPr>
      <t>Minimum</t>
    </r>
  </si>
  <si>
    <t>L</t>
  </si>
  <si>
    <t>Maximum limit of impurities</t>
  </si>
  <si>
    <t>Chloride (Cl)</t>
  </si>
  <si>
    <t>Alkalis and alkaline-earths</t>
  </si>
  <si>
    <t>As</t>
  </si>
  <si>
    <t>Elemental impurities (ICH Q3D):</t>
  </si>
  <si>
    <t>Class 1</t>
  </si>
  <si>
    <t>Hg</t>
  </si>
  <si>
    <t>1.5 ppm</t>
  </si>
  <si>
    <t>Class 2A</t>
  </si>
  <si>
    <t>5 ppm</t>
  </si>
  <si>
    <t>V</t>
  </si>
  <si>
    <t xml:space="preserve">10 ppm </t>
  </si>
  <si>
    <t>20 ppm</t>
  </si>
  <si>
    <t>Class 2B</t>
  </si>
  <si>
    <t>Tl</t>
  </si>
  <si>
    <t>0.8ppm</t>
  </si>
  <si>
    <t>Au</t>
  </si>
  <si>
    <t>10 ppm</t>
  </si>
  <si>
    <t>Pd</t>
  </si>
  <si>
    <t>Ir</t>
  </si>
  <si>
    <t>Os</t>
  </si>
  <si>
    <t>Rh</t>
  </si>
  <si>
    <t>Ru</t>
  </si>
  <si>
    <t>Se</t>
  </si>
  <si>
    <t>15 ppm</t>
  </si>
  <si>
    <t>Ag</t>
  </si>
  <si>
    <t>Pt</t>
  </si>
  <si>
    <t>Class 3</t>
  </si>
  <si>
    <t>Li</t>
  </si>
  <si>
    <t>55 ppm</t>
  </si>
  <si>
    <t>120 ppm</t>
  </si>
  <si>
    <t>Ba</t>
  </si>
  <si>
    <t xml:space="preserve">140 ppm </t>
  </si>
  <si>
    <t>Mo</t>
  </si>
  <si>
    <t>25 ppm</t>
  </si>
  <si>
    <t>250 ppm</t>
  </si>
  <si>
    <t>Sn</t>
  </si>
  <si>
    <t>600 ppm</t>
  </si>
  <si>
    <t>Cr</t>
  </si>
  <si>
    <t xml:space="preserve">Agricultural / Fertilizer Grade </t>
  </si>
  <si>
    <t>pH (5% Solution)</t>
  </si>
  <si>
    <t>99.0-104.0%</t>
  </si>
  <si>
    <t>4.4-5.6</t>
  </si>
  <si>
    <t>0.5 ppm</t>
  </si>
  <si>
    <t>1.0 ppm</t>
  </si>
  <si>
    <t>Zinc Sulfate Mono hydrate (USP, Ph. Eur., BP) pure</t>
  </si>
  <si>
    <t>Zinc Sulfate Hepta hydrate (USP, Ph. Eur., BP) pure</t>
  </si>
  <si>
    <t>Assay (Compl.)</t>
  </si>
  <si>
    <t>99.0-100.5%</t>
  </si>
  <si>
    <t>4.0-5.6</t>
  </si>
  <si>
    <t xml:space="preserve">	IS 8249:2019 -Zinc Sulphate Heptahydrate, Agricultural grade </t>
  </si>
  <si>
    <t xml:space="preserve">Yield Loss </t>
  </si>
  <si>
    <t>Mt/Mt</t>
  </si>
  <si>
    <t xml:space="preserve">Mt/Mt </t>
  </si>
  <si>
    <t>Overall Yield ( basis Per Ton Input Metal)</t>
  </si>
  <si>
    <t>You can show interest for any of grade as per your capacity and capability from Annexure-2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</si>
</sst>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0%"/>
    <numFmt numFmtId="166" formatCode="0.00000%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i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/>
      <top style="thin">
        <color rgb="FF4F81BD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4F81B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0"/>
      </right>
      <top style="thin">
        <color rgb="FF4F81BD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rgb="FF4F81BD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 readingOrder="1"/>
    </xf>
    <xf numFmtId="0" fontId="1" fillId="2" borderId="14" xfId="0" applyFont="1" applyFill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1" fillId="4" borderId="12" xfId="0" applyFont="1" applyFill="1" applyBorder="1" applyAlignment="1">
      <alignment horizontal="center" vertical="center" wrapText="1" readingOrder="1"/>
    </xf>
    <xf numFmtId="0" fontId="1" fillId="5" borderId="12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2" fillId="0" borderId="1" xfId="0" applyNumberFormat="1" applyFont="1" applyBorder="1" applyAlignment="1">
      <alignment horizontal="center" vertical="center" wrapText="1" readingOrder="1"/>
    </xf>
    <xf numFmtId="0" fontId="7" fillId="6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10" fontId="7" fillId="6" borderId="2" xfId="0" applyNumberFormat="1" applyFont="1" applyFill="1" applyBorder="1" applyAlignment="1">
      <alignment horizontal="center"/>
    </xf>
    <xf numFmtId="10" fontId="7" fillId="7" borderId="2" xfId="0" applyNumberFormat="1" applyFont="1" applyFill="1" applyBorder="1" applyAlignment="1">
      <alignment horizontal="center"/>
    </xf>
    <xf numFmtId="165" fontId="7" fillId="6" borderId="2" xfId="0" applyNumberFormat="1" applyFont="1" applyFill="1" applyBorder="1" applyAlignment="1">
      <alignment horizontal="center"/>
    </xf>
    <xf numFmtId="166" fontId="7" fillId="6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7" fillId="7" borderId="2" xfId="0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0" fillId="0" borderId="15" xfId="0" applyBorder="1"/>
    <xf numFmtId="0" fontId="0" fillId="0" borderId="5" xfId="0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8" borderId="24" xfId="0" applyFont="1" applyFill="1" applyBorder="1" applyAlignment="1">
      <alignment horizontal="center" vertical="center" wrapText="1" readingOrder="1"/>
    </xf>
    <xf numFmtId="0" fontId="1" fillId="8" borderId="22" xfId="0" applyFont="1" applyFill="1" applyBorder="1" applyAlignment="1">
      <alignment horizontal="center" vertical="center" wrapText="1" readingOrder="1"/>
    </xf>
    <xf numFmtId="0" fontId="1" fillId="8" borderId="15" xfId="0" applyFont="1" applyFill="1" applyBorder="1" applyAlignment="1">
      <alignment horizontal="center" vertical="center" wrapText="1" readingOrder="1"/>
    </xf>
    <xf numFmtId="0" fontId="1" fillId="8" borderId="16" xfId="0" applyFont="1" applyFill="1" applyBorder="1" applyAlignment="1">
      <alignment horizontal="center" vertical="center" wrapText="1" readingOrder="1"/>
    </xf>
    <xf numFmtId="0" fontId="1" fillId="8" borderId="14" xfId="0" applyFont="1" applyFill="1" applyBorder="1" applyAlignment="1">
      <alignment horizontal="center" vertical="center" wrapText="1" readingOrder="1"/>
    </xf>
    <xf numFmtId="0" fontId="1" fillId="8" borderId="12" xfId="0" applyFont="1" applyFill="1" applyBorder="1" applyAlignment="1">
      <alignment horizontal="center" vertical="center" wrapText="1" readingOrder="1"/>
    </xf>
    <xf numFmtId="0" fontId="1" fillId="5" borderId="16" xfId="0" applyFont="1" applyFill="1" applyBorder="1" applyAlignment="1">
      <alignment horizontal="center" vertical="center" wrapText="1" readingOrder="1"/>
    </xf>
    <xf numFmtId="0" fontId="1" fillId="5" borderId="14" xfId="0" applyFont="1" applyFill="1" applyBorder="1" applyAlignment="1">
      <alignment horizontal="center" vertical="center" wrapText="1" readingOrder="1"/>
    </xf>
    <xf numFmtId="0" fontId="1" fillId="5" borderId="19" xfId="0" applyFont="1" applyFill="1" applyBorder="1" applyAlignment="1">
      <alignment horizontal="center" vertical="center" wrapText="1" readingOrder="1"/>
    </xf>
    <xf numFmtId="0" fontId="1" fillId="5" borderId="20" xfId="0" applyFont="1" applyFill="1" applyBorder="1" applyAlignment="1">
      <alignment horizontal="center" vertical="center" wrapText="1" readingOrder="1"/>
    </xf>
    <xf numFmtId="0" fontId="1" fillId="5" borderId="21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1" fillId="2" borderId="22" xfId="0" applyFont="1" applyFill="1" applyBorder="1" applyAlignment="1">
      <alignment horizontal="center" vertical="center" wrapText="1" readingOrder="1"/>
    </xf>
    <xf numFmtId="0" fontId="1" fillId="2" borderId="20" xfId="0" applyFont="1" applyFill="1" applyBorder="1" applyAlignment="1">
      <alignment horizontal="center" vertical="center" wrapText="1" readingOrder="1"/>
    </xf>
    <xf numFmtId="0" fontId="1" fillId="2" borderId="23" xfId="0" applyFont="1" applyFill="1" applyBorder="1" applyAlignment="1">
      <alignment horizontal="center" vertical="center" wrapText="1" readingOrder="1"/>
    </xf>
    <xf numFmtId="0" fontId="1" fillId="4" borderId="12" xfId="0" applyFont="1" applyFill="1" applyBorder="1" applyAlignment="1">
      <alignment horizontal="center" vertical="center" wrapText="1" readingOrder="1"/>
    </xf>
    <xf numFmtId="0" fontId="1" fillId="5" borderId="12" xfId="0" applyFont="1" applyFill="1" applyBorder="1" applyAlignment="1">
      <alignment horizontal="center" vertical="center" wrapText="1" readingOrder="1"/>
    </xf>
    <xf numFmtId="0" fontId="1" fillId="2" borderId="13" xfId="0" applyFont="1" applyFill="1" applyBorder="1" applyAlignment="1">
      <alignment horizontal="center" vertical="center" wrapText="1" readingOrder="1"/>
    </xf>
    <xf numFmtId="0" fontId="1" fillId="2" borderId="9" xfId="0" applyFont="1" applyFill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13"/>
  <sheetViews>
    <sheetView tabSelected="1" workbookViewId="0">
      <selection activeCell="E8" sqref="E8"/>
    </sheetView>
  </sheetViews>
  <sheetFormatPr defaultRowHeight="15" x14ac:dyDescent="0.25"/>
  <cols>
    <col min="2" max="2" width="65.5703125" customWidth="1"/>
    <col min="3" max="3" width="27" customWidth="1"/>
    <col min="4" max="4" width="27.28515625" customWidth="1"/>
    <col min="5" max="5" width="29.28515625" customWidth="1"/>
    <col min="6" max="6" width="28.85546875" customWidth="1"/>
    <col min="7" max="7" width="30.85546875" customWidth="1"/>
    <col min="8" max="8" width="33.85546875" customWidth="1"/>
    <col min="9" max="9" width="30.140625" customWidth="1"/>
    <col min="10" max="10" width="28.42578125" customWidth="1"/>
  </cols>
  <sheetData>
    <row r="2" spans="1:6" x14ac:dyDescent="0.25">
      <c r="A2" s="70" t="s">
        <v>40</v>
      </c>
      <c r="B2" s="68" t="s">
        <v>39</v>
      </c>
      <c r="C2" s="74" t="s">
        <v>183</v>
      </c>
      <c r="D2" s="75"/>
    </row>
    <row r="3" spans="1:6" ht="30" x14ac:dyDescent="0.25">
      <c r="A3" s="71"/>
      <c r="B3" s="69"/>
      <c r="C3" s="32" t="s">
        <v>56</v>
      </c>
      <c r="D3" s="31" t="s">
        <v>42</v>
      </c>
      <c r="E3" s="30"/>
      <c r="F3" s="22"/>
    </row>
    <row r="4" spans="1:6" ht="21" customHeight="1" x14ac:dyDescent="0.25">
      <c r="A4" s="29">
        <v>1</v>
      </c>
      <c r="B4" s="29" t="s">
        <v>43</v>
      </c>
      <c r="C4" s="29" t="s">
        <v>41</v>
      </c>
      <c r="D4" s="29"/>
    </row>
    <row r="5" spans="1:6" ht="15.75" customHeight="1" x14ac:dyDescent="0.25">
      <c r="A5" s="1">
        <v>2</v>
      </c>
      <c r="B5" s="1" t="s">
        <v>89</v>
      </c>
      <c r="C5" s="1">
        <v>1</v>
      </c>
      <c r="D5" s="1">
        <v>1</v>
      </c>
    </row>
    <row r="6" spans="1:6" ht="16.5" x14ac:dyDescent="0.25">
      <c r="A6" s="1">
        <v>3</v>
      </c>
      <c r="B6" s="1" t="s">
        <v>96</v>
      </c>
      <c r="C6" s="1">
        <v>33</v>
      </c>
      <c r="D6" s="1">
        <v>21</v>
      </c>
    </row>
    <row r="7" spans="1:6" ht="16.5" x14ac:dyDescent="0.25">
      <c r="A7" s="1">
        <v>4</v>
      </c>
      <c r="B7" s="1" t="s">
        <v>90</v>
      </c>
      <c r="C7" s="1">
        <v>3.0000000000000001E-3</v>
      </c>
      <c r="D7" s="1">
        <v>3.0000000000000001E-3</v>
      </c>
    </row>
    <row r="8" spans="1:6" ht="16.5" x14ac:dyDescent="0.25">
      <c r="A8" s="1">
        <v>5</v>
      </c>
      <c r="B8" s="1" t="s">
        <v>91</v>
      </c>
      <c r="C8" s="1">
        <v>0.1</v>
      </c>
      <c r="D8" s="1">
        <v>0.1</v>
      </c>
    </row>
    <row r="9" spans="1:6" ht="16.5" x14ac:dyDescent="0.25">
      <c r="A9" s="1">
        <v>6</v>
      </c>
      <c r="B9" s="1" t="s">
        <v>92</v>
      </c>
      <c r="C9" s="1">
        <v>0.5</v>
      </c>
      <c r="D9" s="1">
        <v>0.5</v>
      </c>
    </row>
    <row r="10" spans="1:6" ht="16.5" x14ac:dyDescent="0.25">
      <c r="A10" s="1">
        <v>7</v>
      </c>
      <c r="B10" s="1" t="s">
        <v>95</v>
      </c>
      <c r="C10" s="1">
        <v>0.5</v>
      </c>
      <c r="D10" s="1"/>
    </row>
    <row r="11" spans="1:6" ht="16.5" x14ac:dyDescent="0.25">
      <c r="A11" s="1">
        <v>8</v>
      </c>
      <c r="B11" s="1" t="s">
        <v>86</v>
      </c>
      <c r="C11" s="1">
        <v>4</v>
      </c>
      <c r="D11" s="1">
        <v>4</v>
      </c>
    </row>
    <row r="12" spans="1:6" ht="16.5" x14ac:dyDescent="0.25">
      <c r="A12" s="1">
        <v>9</v>
      </c>
      <c r="B12" s="1" t="s">
        <v>87</v>
      </c>
      <c r="C12" s="1">
        <v>15</v>
      </c>
      <c r="D12" s="1">
        <v>10</v>
      </c>
    </row>
    <row r="13" spans="1:6" ht="16.5" x14ac:dyDescent="0.25">
      <c r="A13" s="1">
        <v>10</v>
      </c>
      <c r="B13" s="1" t="s">
        <v>88</v>
      </c>
      <c r="C13" s="1">
        <v>2.5000000000000001E-3</v>
      </c>
      <c r="D13" s="1">
        <v>2.5000000000000001E-3</v>
      </c>
    </row>
    <row r="14" spans="1:6" ht="16.5" x14ac:dyDescent="0.25">
      <c r="A14" s="1">
        <v>11</v>
      </c>
      <c r="B14" s="1" t="s">
        <v>93</v>
      </c>
      <c r="C14" s="1">
        <v>0.01</v>
      </c>
      <c r="D14" s="1">
        <v>0.01</v>
      </c>
    </row>
    <row r="15" spans="1:6" ht="16.5" x14ac:dyDescent="0.25">
      <c r="A15" s="1">
        <v>12</v>
      </c>
      <c r="B15" s="1" t="s">
        <v>97</v>
      </c>
      <c r="C15" s="1" t="s">
        <v>98</v>
      </c>
      <c r="D15" s="1"/>
    </row>
    <row r="16" spans="1:6" ht="49.5" x14ac:dyDescent="0.25">
      <c r="A16" s="1">
        <v>13</v>
      </c>
      <c r="B16" s="2" t="s">
        <v>94</v>
      </c>
      <c r="C16" s="1" t="s">
        <v>57</v>
      </c>
      <c r="D16" s="1" t="s">
        <v>194</v>
      </c>
    </row>
    <row r="17" spans="1:4" ht="16.5" x14ac:dyDescent="0.25">
      <c r="A17" s="28"/>
      <c r="B17" s="28"/>
      <c r="C17" s="33"/>
      <c r="D17" s="33"/>
    </row>
    <row r="18" spans="1:4" x14ac:dyDescent="0.25">
      <c r="A18" s="72" t="s">
        <v>40</v>
      </c>
      <c r="B18" s="72" t="s">
        <v>39</v>
      </c>
      <c r="C18" s="72" t="s">
        <v>58</v>
      </c>
      <c r="D18" s="72"/>
    </row>
    <row r="19" spans="1:4" ht="30" x14ac:dyDescent="0.25">
      <c r="A19" s="72"/>
      <c r="B19" s="72"/>
      <c r="C19" s="34" t="s">
        <v>56</v>
      </c>
      <c r="D19" s="34" t="s">
        <v>42</v>
      </c>
    </row>
    <row r="20" spans="1:4" ht="16.5" x14ac:dyDescent="0.25">
      <c r="A20" s="29">
        <v>1</v>
      </c>
      <c r="B20" s="29" t="s">
        <v>43</v>
      </c>
      <c r="C20" s="29" t="s">
        <v>41</v>
      </c>
      <c r="D20" s="29"/>
    </row>
    <row r="21" spans="1:4" ht="16.5" x14ac:dyDescent="0.25">
      <c r="A21" s="1">
        <v>2</v>
      </c>
      <c r="B21" s="1" t="s">
        <v>89</v>
      </c>
      <c r="C21" s="1">
        <v>1</v>
      </c>
      <c r="D21" s="29">
        <v>0.1</v>
      </c>
    </row>
    <row r="22" spans="1:4" ht="16.5" x14ac:dyDescent="0.25">
      <c r="A22" s="1">
        <v>3</v>
      </c>
      <c r="B22" s="1" t="s">
        <v>96</v>
      </c>
      <c r="C22" s="1">
        <v>33</v>
      </c>
      <c r="D22" s="29">
        <v>21</v>
      </c>
    </row>
    <row r="23" spans="1:4" ht="16.5" x14ac:dyDescent="0.25">
      <c r="A23" s="1">
        <v>4</v>
      </c>
      <c r="B23" s="1" t="s">
        <v>90</v>
      </c>
      <c r="C23" s="1">
        <v>3.0000000000000001E-3</v>
      </c>
      <c r="D23" s="29">
        <v>3.0000000000000001E-3</v>
      </c>
    </row>
    <row r="24" spans="1:4" ht="16.5" x14ac:dyDescent="0.25">
      <c r="A24" s="1">
        <v>5</v>
      </c>
      <c r="B24" s="1" t="s">
        <v>91</v>
      </c>
      <c r="C24" s="1">
        <v>0.1</v>
      </c>
      <c r="D24" s="29">
        <v>0.1</v>
      </c>
    </row>
    <row r="25" spans="1:4" ht="16.5" x14ac:dyDescent="0.25">
      <c r="A25" s="1">
        <v>6</v>
      </c>
      <c r="B25" s="1" t="s">
        <v>92</v>
      </c>
      <c r="C25" s="1">
        <v>0.5</v>
      </c>
      <c r="D25" s="29">
        <v>0.5</v>
      </c>
    </row>
    <row r="26" spans="1:4" ht="16.5" x14ac:dyDescent="0.25">
      <c r="A26" s="1">
        <v>7</v>
      </c>
      <c r="B26" s="1" t="s">
        <v>95</v>
      </c>
      <c r="C26" s="1">
        <v>1</v>
      </c>
      <c r="D26" s="29"/>
    </row>
    <row r="27" spans="1:4" ht="16.5" x14ac:dyDescent="0.25">
      <c r="A27" s="1">
        <v>8</v>
      </c>
      <c r="B27" s="1" t="s">
        <v>86</v>
      </c>
      <c r="C27" s="1">
        <v>4</v>
      </c>
      <c r="D27" s="29">
        <v>4</v>
      </c>
    </row>
    <row r="28" spans="1:4" ht="16.5" x14ac:dyDescent="0.25">
      <c r="A28" s="1">
        <v>9</v>
      </c>
      <c r="B28" s="1" t="s">
        <v>87</v>
      </c>
      <c r="C28" s="1">
        <v>15</v>
      </c>
      <c r="D28" s="29">
        <v>10</v>
      </c>
    </row>
    <row r="29" spans="1:4" ht="16.5" x14ac:dyDescent="0.25">
      <c r="A29" s="1">
        <v>10</v>
      </c>
      <c r="B29" s="1" t="s">
        <v>88</v>
      </c>
      <c r="C29" s="1">
        <v>2.5000000000000001E-3</v>
      </c>
      <c r="D29" s="29">
        <v>2.5000000000000001E-3</v>
      </c>
    </row>
    <row r="30" spans="1:4" ht="16.5" x14ac:dyDescent="0.25">
      <c r="A30" s="1">
        <v>11</v>
      </c>
      <c r="B30" s="1" t="s">
        <v>93</v>
      </c>
      <c r="C30" s="1">
        <v>0.01</v>
      </c>
      <c r="D30" s="29">
        <v>0.01</v>
      </c>
    </row>
    <row r="31" spans="1:4" ht="16.5" x14ac:dyDescent="0.25">
      <c r="A31" s="1">
        <v>12</v>
      </c>
      <c r="B31" s="1" t="s">
        <v>97</v>
      </c>
      <c r="C31" s="1" t="s">
        <v>98</v>
      </c>
      <c r="D31" s="29"/>
    </row>
    <row r="32" spans="1:4" ht="16.5" x14ac:dyDescent="0.25">
      <c r="C32" s="23"/>
      <c r="D32" s="24"/>
    </row>
    <row r="33" spans="1:4" x14ac:dyDescent="0.25">
      <c r="A33" s="73" t="s">
        <v>40</v>
      </c>
      <c r="B33" s="73" t="s">
        <v>39</v>
      </c>
      <c r="C33" s="63" t="s">
        <v>60</v>
      </c>
      <c r="D33" s="64"/>
    </row>
    <row r="34" spans="1:4" ht="30" customHeight="1" x14ac:dyDescent="0.25">
      <c r="A34" s="73"/>
      <c r="B34" s="73"/>
      <c r="C34" s="35" t="s">
        <v>100</v>
      </c>
      <c r="D34" s="35" t="s">
        <v>138</v>
      </c>
    </row>
    <row r="35" spans="1:4" x14ac:dyDescent="0.25">
      <c r="A35" s="73"/>
      <c r="B35" s="73"/>
      <c r="C35" s="35" t="s">
        <v>99</v>
      </c>
      <c r="D35" s="35" t="s">
        <v>99</v>
      </c>
    </row>
    <row r="36" spans="1:4" ht="16.5" x14ac:dyDescent="0.25">
      <c r="A36" s="1">
        <v>1</v>
      </c>
      <c r="B36" s="1" t="s">
        <v>103</v>
      </c>
      <c r="C36" s="1" t="s">
        <v>104</v>
      </c>
      <c r="D36" s="1" t="s">
        <v>104</v>
      </c>
    </row>
    <row r="37" spans="1:4" ht="16.5" x14ac:dyDescent="0.25">
      <c r="A37" s="1">
        <v>2</v>
      </c>
      <c r="B37" s="1" t="s">
        <v>105</v>
      </c>
      <c r="C37" s="1" t="s">
        <v>106</v>
      </c>
      <c r="D37" s="1" t="s">
        <v>125</v>
      </c>
    </row>
    <row r="38" spans="1:4" ht="16.5" x14ac:dyDescent="0.25">
      <c r="A38" s="1">
        <v>3</v>
      </c>
      <c r="B38" s="1" t="s">
        <v>107</v>
      </c>
      <c r="C38" s="1" t="s">
        <v>108</v>
      </c>
      <c r="D38" s="1" t="s">
        <v>126</v>
      </c>
    </row>
    <row r="39" spans="1:4" ht="16.5" x14ac:dyDescent="0.25">
      <c r="A39" s="1">
        <v>4</v>
      </c>
      <c r="B39" s="1" t="s">
        <v>109</v>
      </c>
      <c r="C39" s="1">
        <v>179.45</v>
      </c>
      <c r="D39" s="1">
        <v>287.54000000000002</v>
      </c>
    </row>
    <row r="40" spans="1:4" ht="16.5" x14ac:dyDescent="0.25">
      <c r="A40" s="1">
        <v>5</v>
      </c>
      <c r="B40" s="1" t="s">
        <v>110</v>
      </c>
      <c r="C40" s="1" t="s">
        <v>111</v>
      </c>
      <c r="D40" s="1" t="s">
        <v>128</v>
      </c>
    </row>
    <row r="41" spans="1:4" ht="16.5" x14ac:dyDescent="0.25">
      <c r="A41" s="1">
        <v>6</v>
      </c>
      <c r="B41" s="1" t="s">
        <v>139</v>
      </c>
      <c r="C41" s="42">
        <v>0.32</v>
      </c>
      <c r="D41" s="42">
        <v>0.21</v>
      </c>
    </row>
    <row r="42" spans="1:4" ht="16.5" x14ac:dyDescent="0.25">
      <c r="A42" s="1">
        <v>7</v>
      </c>
      <c r="B42" s="1" t="s">
        <v>141</v>
      </c>
      <c r="C42" s="1" t="s">
        <v>113</v>
      </c>
      <c r="D42" s="1" t="s">
        <v>129</v>
      </c>
    </row>
    <row r="43" spans="1:4" ht="16.5" x14ac:dyDescent="0.25">
      <c r="A43" s="1">
        <v>8</v>
      </c>
      <c r="B43" s="1" t="s">
        <v>114</v>
      </c>
      <c r="C43" s="1" t="s">
        <v>115</v>
      </c>
      <c r="D43" s="1" t="s">
        <v>130</v>
      </c>
    </row>
    <row r="44" spans="1:4" ht="16.5" x14ac:dyDescent="0.25">
      <c r="A44" s="1">
        <v>9</v>
      </c>
      <c r="B44" s="1" t="s">
        <v>116</v>
      </c>
      <c r="C44" s="1" t="s">
        <v>117</v>
      </c>
      <c r="D44" s="1"/>
    </row>
    <row r="45" spans="1:4" ht="16.5" x14ac:dyDescent="0.25">
      <c r="A45" s="1">
        <v>10</v>
      </c>
      <c r="B45" s="1" t="s">
        <v>118</v>
      </c>
      <c r="C45" s="1" t="s">
        <v>113</v>
      </c>
      <c r="D45" s="1" t="s">
        <v>130</v>
      </c>
    </row>
    <row r="46" spans="1:4" ht="16.5" x14ac:dyDescent="0.25">
      <c r="A46" s="1">
        <v>11</v>
      </c>
      <c r="B46" s="1" t="s">
        <v>119</v>
      </c>
      <c r="C46" s="1" t="s">
        <v>120</v>
      </c>
      <c r="D46" s="1"/>
    </row>
    <row r="47" spans="1:4" ht="16.5" x14ac:dyDescent="0.25">
      <c r="A47" s="1">
        <v>12</v>
      </c>
      <c r="B47" s="1" t="s">
        <v>131</v>
      </c>
      <c r="C47" s="1"/>
      <c r="D47" s="1" t="s">
        <v>117</v>
      </c>
    </row>
    <row r="48" spans="1:4" ht="16.5" x14ac:dyDescent="0.25">
      <c r="A48" s="1">
        <v>13</v>
      </c>
      <c r="B48" s="1" t="s">
        <v>132</v>
      </c>
      <c r="C48" s="1"/>
      <c r="D48" s="1" t="s">
        <v>133</v>
      </c>
    </row>
    <row r="49" spans="1:4" ht="16.5" x14ac:dyDescent="0.25">
      <c r="A49" s="1">
        <v>14</v>
      </c>
      <c r="B49" s="1" t="s">
        <v>134</v>
      </c>
      <c r="C49" s="1"/>
      <c r="D49" s="1" t="s">
        <v>130</v>
      </c>
    </row>
    <row r="50" spans="1:4" ht="16.5" x14ac:dyDescent="0.25">
      <c r="A50" s="1">
        <v>15</v>
      </c>
      <c r="B50" s="1" t="s">
        <v>121</v>
      </c>
      <c r="C50" s="1" t="s">
        <v>122</v>
      </c>
      <c r="D50" s="1" t="s">
        <v>135</v>
      </c>
    </row>
    <row r="51" spans="1:4" ht="16.5" x14ac:dyDescent="0.25">
      <c r="A51" s="1"/>
      <c r="B51" s="1"/>
      <c r="C51" s="1"/>
      <c r="D51" s="1"/>
    </row>
    <row r="52" spans="1:4" x14ac:dyDescent="0.25">
      <c r="A52" s="65" t="s">
        <v>40</v>
      </c>
      <c r="B52" s="65" t="s">
        <v>39</v>
      </c>
      <c r="C52" s="63" t="s">
        <v>60</v>
      </c>
      <c r="D52" s="64"/>
    </row>
    <row r="53" spans="1:4" ht="30" x14ac:dyDescent="0.25">
      <c r="A53" s="66"/>
      <c r="B53" s="66"/>
      <c r="C53" s="35" t="s">
        <v>100</v>
      </c>
      <c r="D53" s="35" t="s">
        <v>124</v>
      </c>
    </row>
    <row r="54" spans="1:4" x14ac:dyDescent="0.25">
      <c r="A54" s="67"/>
      <c r="B54" s="67"/>
      <c r="C54" s="35" t="s">
        <v>140</v>
      </c>
      <c r="D54" s="35" t="s">
        <v>140</v>
      </c>
    </row>
    <row r="55" spans="1:4" ht="16.5" x14ac:dyDescent="0.25">
      <c r="A55" s="1">
        <v>1</v>
      </c>
      <c r="B55" s="1" t="s">
        <v>103</v>
      </c>
      <c r="C55" s="1" t="s">
        <v>104</v>
      </c>
      <c r="D55" s="1" t="s">
        <v>104</v>
      </c>
    </row>
    <row r="56" spans="1:4" ht="16.5" x14ac:dyDescent="0.25">
      <c r="A56" s="1">
        <v>2</v>
      </c>
      <c r="B56" s="1" t="s">
        <v>105</v>
      </c>
      <c r="C56" s="1" t="s">
        <v>106</v>
      </c>
      <c r="D56" s="1" t="s">
        <v>125</v>
      </c>
    </row>
    <row r="57" spans="1:4" ht="16.5" x14ac:dyDescent="0.25">
      <c r="A57" s="1">
        <v>3</v>
      </c>
      <c r="B57" s="1" t="s">
        <v>107</v>
      </c>
      <c r="C57" s="1"/>
      <c r="D57" s="1" t="s">
        <v>126</v>
      </c>
    </row>
    <row r="58" spans="1:4" ht="16.5" x14ac:dyDescent="0.25">
      <c r="A58" s="1">
        <v>4</v>
      </c>
      <c r="B58" s="1" t="s">
        <v>109</v>
      </c>
      <c r="C58" s="1">
        <v>179.45</v>
      </c>
      <c r="D58" s="1">
        <v>287.54000000000002</v>
      </c>
    </row>
    <row r="59" spans="1:4" ht="16.5" x14ac:dyDescent="0.25">
      <c r="A59" s="1">
        <v>5</v>
      </c>
      <c r="B59" s="1" t="s">
        <v>127</v>
      </c>
      <c r="C59" s="1" t="s">
        <v>123</v>
      </c>
      <c r="D59" s="1" t="s">
        <v>136</v>
      </c>
    </row>
    <row r="60" spans="1:4" ht="16.5" x14ac:dyDescent="0.25">
      <c r="A60" s="1">
        <v>6</v>
      </c>
      <c r="B60" s="1" t="s">
        <v>142</v>
      </c>
      <c r="C60" s="42">
        <v>0.36</v>
      </c>
      <c r="D60" s="42">
        <v>0.21</v>
      </c>
    </row>
    <row r="61" spans="1:4" ht="16.5" x14ac:dyDescent="0.25">
      <c r="A61" s="1">
        <v>7</v>
      </c>
      <c r="B61" s="1" t="s">
        <v>112</v>
      </c>
      <c r="C61" s="1" t="s">
        <v>117</v>
      </c>
      <c r="D61" s="1" t="s">
        <v>117</v>
      </c>
    </row>
    <row r="62" spans="1:4" ht="16.5" x14ac:dyDescent="0.25">
      <c r="A62" s="1">
        <v>8</v>
      </c>
      <c r="B62" s="1" t="s">
        <v>114</v>
      </c>
      <c r="C62" s="1" t="s">
        <v>117</v>
      </c>
      <c r="D62" s="1" t="s">
        <v>117</v>
      </c>
    </row>
    <row r="63" spans="1:4" ht="16.5" x14ac:dyDescent="0.25">
      <c r="A63" s="1">
        <v>9</v>
      </c>
      <c r="B63" s="1" t="s">
        <v>131</v>
      </c>
      <c r="C63" s="1"/>
      <c r="D63" s="1" t="s">
        <v>117</v>
      </c>
    </row>
    <row r="64" spans="1:4" ht="16.5" x14ac:dyDescent="0.25">
      <c r="A64" s="1">
        <v>10</v>
      </c>
      <c r="B64" s="1" t="s">
        <v>132</v>
      </c>
      <c r="C64" s="1"/>
      <c r="D64" s="1" t="s">
        <v>133</v>
      </c>
    </row>
    <row r="65" spans="1:4" ht="16.5" x14ac:dyDescent="0.25">
      <c r="A65" s="1">
        <v>11</v>
      </c>
      <c r="B65" s="1" t="s">
        <v>134</v>
      </c>
      <c r="C65" s="1"/>
      <c r="D65" s="1" t="s">
        <v>117</v>
      </c>
    </row>
    <row r="66" spans="1:4" ht="16.5" x14ac:dyDescent="0.25">
      <c r="A66" s="1">
        <v>12</v>
      </c>
      <c r="B66" s="1" t="s">
        <v>118</v>
      </c>
      <c r="C66" s="1" t="s">
        <v>117</v>
      </c>
      <c r="D66" s="1" t="s">
        <v>133</v>
      </c>
    </row>
    <row r="67" spans="1:4" ht="16.5" x14ac:dyDescent="0.25">
      <c r="A67" s="1">
        <v>13</v>
      </c>
      <c r="B67" s="23" t="s">
        <v>137</v>
      </c>
      <c r="C67" s="1"/>
      <c r="D67" s="1" t="s">
        <v>129</v>
      </c>
    </row>
    <row r="68" spans="1:4" x14ac:dyDescent="0.25">
      <c r="B68" s="52"/>
    </row>
    <row r="69" spans="1:4" ht="17.25" customHeight="1" x14ac:dyDescent="0.25">
      <c r="A69" s="62" t="s">
        <v>40</v>
      </c>
      <c r="B69" s="62" t="s">
        <v>39</v>
      </c>
      <c r="C69" s="60" t="s">
        <v>59</v>
      </c>
      <c r="D69" s="61"/>
    </row>
    <row r="70" spans="1:4" ht="15" customHeight="1" x14ac:dyDescent="0.25">
      <c r="A70" s="62"/>
      <c r="B70" s="62"/>
      <c r="C70" s="57" t="s">
        <v>189</v>
      </c>
      <c r="D70" s="59" t="s">
        <v>190</v>
      </c>
    </row>
    <row r="71" spans="1:4" ht="27.75" customHeight="1" x14ac:dyDescent="0.25">
      <c r="A71" s="62"/>
      <c r="B71" s="62"/>
      <c r="C71" s="58"/>
      <c r="D71" s="58"/>
    </row>
    <row r="72" spans="1:4" ht="16.5" x14ac:dyDescent="0.3">
      <c r="A72" s="53">
        <v>1</v>
      </c>
      <c r="B72" s="51" t="s">
        <v>191</v>
      </c>
      <c r="C72" s="51" t="s">
        <v>192</v>
      </c>
      <c r="D72" s="51" t="s">
        <v>185</v>
      </c>
    </row>
    <row r="73" spans="1:4" ht="16.5" x14ac:dyDescent="0.3">
      <c r="A73" s="49">
        <v>2</v>
      </c>
      <c r="B73" s="44" t="s">
        <v>184</v>
      </c>
      <c r="C73" s="44" t="s">
        <v>193</v>
      </c>
      <c r="D73" s="44" t="s">
        <v>186</v>
      </c>
    </row>
    <row r="74" spans="1:4" ht="16.5" x14ac:dyDescent="0.3">
      <c r="A74" s="49"/>
      <c r="B74" s="43"/>
      <c r="C74" s="43"/>
      <c r="D74" s="43"/>
    </row>
    <row r="75" spans="1:4" ht="16.5" x14ac:dyDescent="0.3">
      <c r="A75" s="49"/>
      <c r="B75" s="55" t="s">
        <v>144</v>
      </c>
      <c r="C75" s="44"/>
      <c r="D75" s="44"/>
    </row>
    <row r="76" spans="1:4" ht="16.5" x14ac:dyDescent="0.3">
      <c r="A76" s="49">
        <v>1</v>
      </c>
      <c r="B76" s="43" t="s">
        <v>145</v>
      </c>
      <c r="C76" s="45">
        <v>2.9999999999999997E-4</v>
      </c>
      <c r="D76" s="45">
        <v>2.9999999999999997E-4</v>
      </c>
    </row>
    <row r="77" spans="1:4" ht="16.5" x14ac:dyDescent="0.3">
      <c r="A77" s="49">
        <v>2</v>
      </c>
      <c r="B77" s="44" t="s">
        <v>146</v>
      </c>
      <c r="C77" s="46">
        <v>8.9999999999999993E-3</v>
      </c>
      <c r="D77" s="46">
        <v>5.0000000000000001E-3</v>
      </c>
    </row>
    <row r="78" spans="1:4" ht="16.5" x14ac:dyDescent="0.3">
      <c r="A78" s="49">
        <v>3</v>
      </c>
      <c r="B78" s="43" t="s">
        <v>147</v>
      </c>
      <c r="C78" s="47">
        <v>9.9999999999999995E-7</v>
      </c>
      <c r="D78" s="47">
        <v>9.9999999999999995E-7</v>
      </c>
    </row>
    <row r="79" spans="1:4" ht="16.5" x14ac:dyDescent="0.3">
      <c r="A79" s="49">
        <v>4</v>
      </c>
      <c r="B79" s="44" t="s">
        <v>66</v>
      </c>
      <c r="C79" s="46">
        <v>1E-4</v>
      </c>
      <c r="D79" s="50">
        <v>5.0000000000000002E-5</v>
      </c>
    </row>
    <row r="80" spans="1:4" ht="16.5" x14ac:dyDescent="0.3">
      <c r="A80" s="49">
        <v>5</v>
      </c>
      <c r="B80" s="43" t="s">
        <v>64</v>
      </c>
      <c r="C80" s="48">
        <v>4.9999999999999998E-7</v>
      </c>
      <c r="D80" s="48">
        <v>4.9999999999999998E-7</v>
      </c>
    </row>
    <row r="81" spans="1:4" ht="16.5" x14ac:dyDescent="0.3">
      <c r="A81" s="49">
        <v>6</v>
      </c>
      <c r="B81" s="44" t="s">
        <v>77</v>
      </c>
      <c r="C81" s="44"/>
      <c r="D81" s="46">
        <v>2.0000000000000001E-4</v>
      </c>
    </row>
    <row r="82" spans="1:4" ht="16.5" x14ac:dyDescent="0.3">
      <c r="A82" s="49"/>
      <c r="B82" s="54" t="s">
        <v>148</v>
      </c>
      <c r="C82" s="43"/>
      <c r="D82" s="43"/>
    </row>
    <row r="83" spans="1:4" ht="16.5" x14ac:dyDescent="0.3">
      <c r="A83" s="49"/>
      <c r="B83" s="55" t="s">
        <v>149</v>
      </c>
      <c r="C83" s="44"/>
      <c r="D83" s="44"/>
    </row>
    <row r="84" spans="1:4" ht="16.5" x14ac:dyDescent="0.3">
      <c r="A84" s="56">
        <v>1</v>
      </c>
      <c r="B84" s="43" t="s">
        <v>67</v>
      </c>
      <c r="C84" s="43" t="s">
        <v>187</v>
      </c>
      <c r="D84" s="43" t="s">
        <v>187</v>
      </c>
    </row>
    <row r="85" spans="1:4" ht="16.5" x14ac:dyDescent="0.3">
      <c r="A85" s="56">
        <v>2</v>
      </c>
      <c r="B85" s="44" t="s">
        <v>64</v>
      </c>
      <c r="C85" s="44" t="s">
        <v>187</v>
      </c>
      <c r="D85" s="44" t="s">
        <v>187</v>
      </c>
    </row>
    <row r="86" spans="1:4" ht="16.5" x14ac:dyDescent="0.3">
      <c r="A86" s="56">
        <v>3</v>
      </c>
      <c r="B86" s="43" t="s">
        <v>147</v>
      </c>
      <c r="C86" s="43" t="s">
        <v>188</v>
      </c>
      <c r="D86" s="43" t="s">
        <v>188</v>
      </c>
    </row>
    <row r="87" spans="1:4" ht="16.5" x14ac:dyDescent="0.3">
      <c r="A87" s="56">
        <v>4</v>
      </c>
      <c r="B87" s="44" t="s">
        <v>150</v>
      </c>
      <c r="C87" s="44" t="s">
        <v>151</v>
      </c>
      <c r="D87" s="44" t="s">
        <v>151</v>
      </c>
    </row>
    <row r="88" spans="1:4" ht="16.5" x14ac:dyDescent="0.3">
      <c r="A88" s="49"/>
      <c r="B88" s="43"/>
      <c r="C88" s="43"/>
      <c r="D88" s="43"/>
    </row>
    <row r="89" spans="1:4" ht="16.5" x14ac:dyDescent="0.3">
      <c r="A89" s="49"/>
      <c r="B89" s="55" t="s">
        <v>152</v>
      </c>
      <c r="C89" s="44"/>
      <c r="D89" s="44"/>
    </row>
    <row r="90" spans="1:4" ht="16.5" x14ac:dyDescent="0.3">
      <c r="A90" s="56">
        <v>1</v>
      </c>
      <c r="B90" s="43" t="s">
        <v>70</v>
      </c>
      <c r="C90" s="43" t="s">
        <v>153</v>
      </c>
      <c r="D90" s="43" t="s">
        <v>153</v>
      </c>
    </row>
    <row r="91" spans="1:4" ht="16.5" x14ac:dyDescent="0.3">
      <c r="A91" s="56">
        <v>2</v>
      </c>
      <c r="B91" s="44" t="s">
        <v>154</v>
      </c>
      <c r="C91" s="44" t="s">
        <v>155</v>
      </c>
      <c r="D91" s="44" t="s">
        <v>155</v>
      </c>
    </row>
    <row r="92" spans="1:4" ht="16.5" x14ac:dyDescent="0.3">
      <c r="A92" s="56">
        <v>3</v>
      </c>
      <c r="B92" s="43" t="s">
        <v>69</v>
      </c>
      <c r="C92" s="43" t="s">
        <v>156</v>
      </c>
      <c r="D92" s="43" t="s">
        <v>156</v>
      </c>
    </row>
    <row r="93" spans="1:4" ht="16.5" x14ac:dyDescent="0.3">
      <c r="A93" s="49"/>
      <c r="B93" s="44"/>
      <c r="C93" s="44"/>
      <c r="D93" s="44"/>
    </row>
    <row r="94" spans="1:4" ht="16.5" x14ac:dyDescent="0.3">
      <c r="A94" s="49"/>
      <c r="B94" s="54" t="s">
        <v>157</v>
      </c>
      <c r="C94" s="43"/>
      <c r="D94" s="43"/>
    </row>
    <row r="95" spans="1:4" ht="16.5" x14ac:dyDescent="0.3">
      <c r="A95" s="56">
        <v>1</v>
      </c>
      <c r="B95" s="44" t="s">
        <v>158</v>
      </c>
      <c r="C95" s="44" t="s">
        <v>159</v>
      </c>
      <c r="D95" s="44" t="s">
        <v>159</v>
      </c>
    </row>
    <row r="96" spans="1:4" ht="16.5" x14ac:dyDescent="0.3">
      <c r="A96" s="56">
        <v>2</v>
      </c>
      <c r="B96" s="43" t="s">
        <v>160</v>
      </c>
      <c r="C96" s="43" t="s">
        <v>161</v>
      </c>
      <c r="D96" s="43" t="s">
        <v>161</v>
      </c>
    </row>
    <row r="97" spans="1:4" ht="16.5" x14ac:dyDescent="0.3">
      <c r="A97" s="56">
        <v>3</v>
      </c>
      <c r="B97" s="44" t="s">
        <v>162</v>
      </c>
      <c r="C97" s="44" t="s">
        <v>161</v>
      </c>
      <c r="D97" s="44" t="s">
        <v>161</v>
      </c>
    </row>
    <row r="98" spans="1:4" ht="16.5" x14ac:dyDescent="0.3">
      <c r="A98" s="56">
        <v>4</v>
      </c>
      <c r="B98" s="43" t="s">
        <v>163</v>
      </c>
      <c r="C98" s="43" t="s">
        <v>161</v>
      </c>
      <c r="D98" s="43" t="s">
        <v>161</v>
      </c>
    </row>
    <row r="99" spans="1:4" ht="16.5" x14ac:dyDescent="0.3">
      <c r="A99" s="56">
        <v>5</v>
      </c>
      <c r="B99" s="44" t="s">
        <v>164</v>
      </c>
      <c r="C99" s="44" t="s">
        <v>161</v>
      </c>
      <c r="D99" s="44" t="s">
        <v>161</v>
      </c>
    </row>
    <row r="100" spans="1:4" ht="16.5" x14ac:dyDescent="0.3">
      <c r="A100" s="56">
        <v>6</v>
      </c>
      <c r="B100" s="43" t="s">
        <v>165</v>
      </c>
      <c r="C100" s="43" t="s">
        <v>161</v>
      </c>
      <c r="D100" s="43" t="s">
        <v>161</v>
      </c>
    </row>
    <row r="101" spans="1:4" ht="16.5" x14ac:dyDescent="0.3">
      <c r="A101" s="56">
        <v>7</v>
      </c>
      <c r="B101" s="44" t="s">
        <v>166</v>
      </c>
      <c r="C101" s="44" t="s">
        <v>161</v>
      </c>
      <c r="D101" s="44" t="s">
        <v>161</v>
      </c>
    </row>
    <row r="102" spans="1:4" ht="16.5" x14ac:dyDescent="0.3">
      <c r="A102" s="56">
        <v>8</v>
      </c>
      <c r="B102" s="43" t="s">
        <v>167</v>
      </c>
      <c r="C102" s="43" t="s">
        <v>168</v>
      </c>
      <c r="D102" s="43" t="s">
        <v>168</v>
      </c>
    </row>
    <row r="103" spans="1:4" ht="16.5" x14ac:dyDescent="0.3">
      <c r="A103" s="56">
        <v>9</v>
      </c>
      <c r="B103" s="44" t="s">
        <v>169</v>
      </c>
      <c r="C103" s="44" t="s">
        <v>168</v>
      </c>
      <c r="D103" s="44" t="s">
        <v>168</v>
      </c>
    </row>
    <row r="104" spans="1:4" ht="16.5" x14ac:dyDescent="0.3">
      <c r="A104" s="56">
        <v>10</v>
      </c>
      <c r="B104" s="43" t="s">
        <v>170</v>
      </c>
      <c r="C104" s="43" t="s">
        <v>161</v>
      </c>
      <c r="D104" s="43" t="s">
        <v>161</v>
      </c>
    </row>
    <row r="105" spans="1:4" ht="16.5" x14ac:dyDescent="0.3">
      <c r="A105" s="49"/>
      <c r="B105" s="44"/>
      <c r="C105" s="44"/>
      <c r="D105" s="44"/>
    </row>
    <row r="106" spans="1:4" ht="16.5" x14ac:dyDescent="0.3">
      <c r="A106" s="49"/>
      <c r="B106" s="54" t="s">
        <v>171</v>
      </c>
      <c r="C106" s="43"/>
      <c r="D106" s="43"/>
    </row>
    <row r="107" spans="1:4" ht="16.5" x14ac:dyDescent="0.3">
      <c r="A107" s="56">
        <v>1</v>
      </c>
      <c r="B107" s="44" t="s">
        <v>172</v>
      </c>
      <c r="C107" s="44" t="s">
        <v>173</v>
      </c>
      <c r="D107" s="44" t="s">
        <v>173</v>
      </c>
    </row>
    <row r="108" spans="1:4" ht="16.5" x14ac:dyDescent="0.3">
      <c r="A108" s="56">
        <v>2</v>
      </c>
      <c r="B108" s="43" t="s">
        <v>82</v>
      </c>
      <c r="C108" s="43" t="s">
        <v>174</v>
      </c>
      <c r="D108" s="43" t="s">
        <v>174</v>
      </c>
    </row>
    <row r="109" spans="1:4" ht="16.5" x14ac:dyDescent="0.3">
      <c r="A109" s="56">
        <v>3</v>
      </c>
      <c r="B109" s="44" t="s">
        <v>175</v>
      </c>
      <c r="C109" s="44" t="s">
        <v>176</v>
      </c>
      <c r="D109" s="44" t="s">
        <v>176</v>
      </c>
    </row>
    <row r="110" spans="1:4" ht="16.5" x14ac:dyDescent="0.3">
      <c r="A110" s="56">
        <v>4</v>
      </c>
      <c r="B110" s="43" t="s">
        <v>177</v>
      </c>
      <c r="C110" s="43" t="s">
        <v>178</v>
      </c>
      <c r="D110" s="43" t="s">
        <v>178</v>
      </c>
    </row>
    <row r="111" spans="1:4" ht="16.5" x14ac:dyDescent="0.3">
      <c r="A111" s="56">
        <v>5</v>
      </c>
      <c r="B111" s="44" t="s">
        <v>72</v>
      </c>
      <c r="C111" s="44" t="s">
        <v>179</v>
      </c>
      <c r="D111" s="44" t="s">
        <v>179</v>
      </c>
    </row>
    <row r="112" spans="1:4" ht="16.5" x14ac:dyDescent="0.3">
      <c r="A112" s="56">
        <v>6</v>
      </c>
      <c r="B112" s="43" t="s">
        <v>180</v>
      </c>
      <c r="C112" s="43" t="s">
        <v>181</v>
      </c>
      <c r="D112" s="43" t="s">
        <v>181</v>
      </c>
    </row>
    <row r="113" spans="1:4" ht="16.5" x14ac:dyDescent="0.3">
      <c r="A113" s="56">
        <v>7</v>
      </c>
      <c r="B113" s="44" t="s">
        <v>182</v>
      </c>
      <c r="C113" s="44" t="s">
        <v>178</v>
      </c>
      <c r="D113" s="44" t="s">
        <v>178</v>
      </c>
    </row>
  </sheetData>
  <mergeCells count="17">
    <mergeCell ref="C52:D52"/>
    <mergeCell ref="B52:B54"/>
    <mergeCell ref="A52:A54"/>
    <mergeCell ref="B2:B3"/>
    <mergeCell ref="A2:A3"/>
    <mergeCell ref="A18:A19"/>
    <mergeCell ref="A33:A35"/>
    <mergeCell ref="B33:B35"/>
    <mergeCell ref="C2:D2"/>
    <mergeCell ref="C18:D18"/>
    <mergeCell ref="B18:B19"/>
    <mergeCell ref="C33:D33"/>
    <mergeCell ref="C70:C71"/>
    <mergeCell ref="D70:D71"/>
    <mergeCell ref="C69:D69"/>
    <mergeCell ref="B69:B71"/>
    <mergeCell ref="A69:A7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workbookViewId="0">
      <selection activeCell="B33" sqref="B33"/>
    </sheetView>
  </sheetViews>
  <sheetFormatPr defaultColWidth="9.140625" defaultRowHeight="13.5" x14ac:dyDescent="0.25"/>
  <cols>
    <col min="1" max="1" width="9.140625" style="7"/>
    <col min="2" max="2" width="44.42578125" style="7" customWidth="1"/>
    <col min="3" max="3" width="11.42578125" style="7" bestFit="1" customWidth="1"/>
    <col min="4" max="4" width="15.28515625" style="15" customWidth="1"/>
    <col min="5" max="5" width="11.85546875" style="7" customWidth="1"/>
    <col min="6" max="6" width="13.28515625" style="15" customWidth="1"/>
    <col min="7" max="8" width="13.5703125" style="15" customWidth="1"/>
    <col min="9" max="9" width="12" style="15" bestFit="1" customWidth="1"/>
    <col min="10" max="10" width="11.5703125" style="7" bestFit="1" customWidth="1"/>
    <col min="11" max="11" width="9.140625" style="7"/>
    <col min="12" max="12" width="12" style="7" bestFit="1" customWidth="1"/>
    <col min="13" max="13" width="13.140625" style="7" customWidth="1"/>
    <col min="14" max="14" width="10.42578125" style="7" bestFit="1" customWidth="1"/>
    <col min="15" max="15" width="10" style="7" bestFit="1" customWidth="1"/>
    <col min="16" max="16" width="10.85546875" style="7" bestFit="1" customWidth="1"/>
    <col min="17" max="16384" width="9.140625" style="7"/>
  </cols>
  <sheetData>
    <row r="1" spans="1:16" ht="15.75" customHeight="1" x14ac:dyDescent="0.3">
      <c r="A1" s="78" t="s">
        <v>61</v>
      </c>
      <c r="B1" s="79"/>
      <c r="C1" s="80"/>
    </row>
    <row r="2" spans="1:16" ht="15" x14ac:dyDescent="0.3">
      <c r="A2" s="8"/>
      <c r="B2" s="20" t="s">
        <v>62</v>
      </c>
      <c r="C2" s="8" t="s">
        <v>63</v>
      </c>
      <c r="D2" s="8" t="s">
        <v>64</v>
      </c>
      <c r="E2" s="8" t="s">
        <v>67</v>
      </c>
      <c r="F2" s="8" t="s">
        <v>70</v>
      </c>
      <c r="G2" s="8" t="s">
        <v>72</v>
      </c>
      <c r="H2" s="8" t="s">
        <v>74</v>
      </c>
      <c r="I2" s="8" t="s">
        <v>83</v>
      </c>
      <c r="J2" s="8" t="s">
        <v>78</v>
      </c>
      <c r="K2" s="8" t="s">
        <v>79</v>
      </c>
      <c r="L2" s="8" t="s">
        <v>81</v>
      </c>
      <c r="M2" s="8" t="s">
        <v>82</v>
      </c>
      <c r="N2" s="8" t="s">
        <v>102</v>
      </c>
      <c r="O2" s="8" t="s">
        <v>76</v>
      </c>
      <c r="P2" s="8" t="s">
        <v>101</v>
      </c>
    </row>
    <row r="3" spans="1:16" ht="15" x14ac:dyDescent="0.3">
      <c r="A3" s="8"/>
      <c r="B3" s="20" t="s">
        <v>85</v>
      </c>
      <c r="C3" s="19">
        <v>0.56999999999999995</v>
      </c>
      <c r="D3" s="8" t="s">
        <v>65</v>
      </c>
      <c r="E3" s="8" t="s">
        <v>68</v>
      </c>
      <c r="F3" s="8" t="s">
        <v>71</v>
      </c>
      <c r="G3" s="8" t="s">
        <v>73</v>
      </c>
      <c r="H3" s="8" t="s">
        <v>75</v>
      </c>
      <c r="I3" s="27">
        <v>2.7000000000000001E-3</v>
      </c>
      <c r="J3" s="27">
        <v>2.2000000000000001E-3</v>
      </c>
      <c r="K3" s="8" t="s">
        <v>80</v>
      </c>
      <c r="L3" s="8" t="s">
        <v>80</v>
      </c>
      <c r="M3" s="8" t="s">
        <v>71</v>
      </c>
      <c r="N3" s="19">
        <v>0.28000000000000003</v>
      </c>
      <c r="O3" s="19">
        <f>+C3+N3</f>
        <v>0.85</v>
      </c>
      <c r="P3" s="8">
        <v>200</v>
      </c>
    </row>
    <row r="4" spans="1:16" x14ac:dyDescent="0.25">
      <c r="A4" s="25"/>
      <c r="B4" s="26"/>
      <c r="C4" s="26"/>
      <c r="D4" s="26"/>
    </row>
    <row r="5" spans="1:16" ht="15" x14ac:dyDescent="0.3">
      <c r="A5" s="14"/>
      <c r="B5" s="10"/>
      <c r="C5" s="14"/>
      <c r="D5" s="76" t="s">
        <v>44</v>
      </c>
      <c r="E5" s="77"/>
      <c r="F5" s="77"/>
      <c r="G5" s="77" t="s">
        <v>45</v>
      </c>
      <c r="H5" s="77"/>
      <c r="I5" s="77"/>
    </row>
    <row r="6" spans="1:16" ht="15" x14ac:dyDescent="0.3">
      <c r="A6" s="8"/>
      <c r="B6" s="9"/>
      <c r="C6" s="6" t="s">
        <v>10</v>
      </c>
      <c r="D6" s="6" t="s">
        <v>11</v>
      </c>
      <c r="E6" s="6" t="s">
        <v>27</v>
      </c>
      <c r="F6" s="6" t="s">
        <v>12</v>
      </c>
      <c r="G6" s="6" t="s">
        <v>11</v>
      </c>
      <c r="H6" s="6" t="s">
        <v>27</v>
      </c>
      <c r="I6" s="6" t="s">
        <v>12</v>
      </c>
    </row>
    <row r="7" spans="1:16" s="41" customFormat="1" x14ac:dyDescent="0.25">
      <c r="A7" s="36" t="s">
        <v>13</v>
      </c>
      <c r="B7" s="37" t="s">
        <v>84</v>
      </c>
      <c r="C7" s="38" t="s">
        <v>197</v>
      </c>
      <c r="D7" s="81"/>
      <c r="E7" s="81"/>
      <c r="F7" s="40">
        <f>$E$7*$D$7</f>
        <v>0</v>
      </c>
      <c r="G7" s="38"/>
      <c r="H7" s="38"/>
      <c r="I7" s="40">
        <f>$G$7*$H$7</f>
        <v>0</v>
      </c>
    </row>
    <row r="8" spans="1:16" x14ac:dyDescent="0.25">
      <c r="A8" s="8" t="s">
        <v>15</v>
      </c>
      <c r="B8" s="13" t="s">
        <v>47</v>
      </c>
      <c r="C8" s="12" t="s">
        <v>196</v>
      </c>
      <c r="D8" s="17"/>
      <c r="E8" s="17"/>
      <c r="F8" s="16">
        <f>$E$8*$D$8</f>
        <v>0</v>
      </c>
      <c r="G8" s="12"/>
      <c r="H8" s="12"/>
      <c r="I8" s="16">
        <f>$G$8*$H$8</f>
        <v>0</v>
      </c>
    </row>
    <row r="9" spans="1:16" x14ac:dyDescent="0.25">
      <c r="A9" s="8" t="s">
        <v>16</v>
      </c>
      <c r="B9" s="13" t="s">
        <v>195</v>
      </c>
      <c r="C9" s="12" t="s">
        <v>14</v>
      </c>
      <c r="D9" s="17"/>
      <c r="E9" s="39"/>
      <c r="F9" s="16">
        <f>+$F$7*$D$9</f>
        <v>0</v>
      </c>
      <c r="G9" s="12"/>
      <c r="H9" s="12"/>
      <c r="I9" s="16">
        <f>$G$9</f>
        <v>0</v>
      </c>
    </row>
    <row r="10" spans="1:16" ht="15" x14ac:dyDescent="0.3">
      <c r="A10" s="8" t="s">
        <v>20</v>
      </c>
      <c r="B10" s="5" t="s">
        <v>28</v>
      </c>
      <c r="C10" s="9"/>
      <c r="D10" s="8"/>
      <c r="E10" s="9"/>
      <c r="F10" s="16"/>
      <c r="G10" s="8"/>
      <c r="H10" s="8"/>
      <c r="I10" s="16"/>
    </row>
    <row r="11" spans="1:16" x14ac:dyDescent="0.25">
      <c r="A11" s="8"/>
      <c r="B11" s="9" t="s">
        <v>54</v>
      </c>
      <c r="C11" s="8" t="s">
        <v>17</v>
      </c>
      <c r="D11" s="8"/>
      <c r="E11" s="9"/>
      <c r="F11" s="16">
        <f>+$D11*$E11</f>
        <v>0</v>
      </c>
      <c r="G11" s="8"/>
      <c r="H11" s="8"/>
      <c r="I11" s="16">
        <f>+$G11*$H11</f>
        <v>0</v>
      </c>
    </row>
    <row r="12" spans="1:16" x14ac:dyDescent="0.25">
      <c r="A12" s="8"/>
      <c r="B12" s="9" t="s">
        <v>55</v>
      </c>
      <c r="C12" s="8" t="s">
        <v>18</v>
      </c>
      <c r="D12" s="8"/>
      <c r="E12" s="9"/>
      <c r="F12" s="16">
        <f t="shared" ref="F12:F15" si="0">+$D12*$E12</f>
        <v>0</v>
      </c>
      <c r="G12" s="8"/>
      <c r="H12" s="8"/>
      <c r="I12" s="16">
        <f t="shared" ref="I12:I14" si="1">+$G12*$H12</f>
        <v>0</v>
      </c>
    </row>
    <row r="13" spans="1:16" x14ac:dyDescent="0.25">
      <c r="A13" s="8"/>
      <c r="B13" s="9" t="s">
        <v>48</v>
      </c>
      <c r="C13" s="8" t="s">
        <v>19</v>
      </c>
      <c r="D13" s="8"/>
      <c r="E13" s="9"/>
      <c r="F13" s="16">
        <f t="shared" si="0"/>
        <v>0</v>
      </c>
      <c r="G13" s="8"/>
      <c r="H13" s="8"/>
      <c r="I13" s="16">
        <f t="shared" si="1"/>
        <v>0</v>
      </c>
    </row>
    <row r="14" spans="1:16" x14ac:dyDescent="0.25">
      <c r="A14" s="8"/>
      <c r="B14" s="9" t="s">
        <v>52</v>
      </c>
      <c r="C14" s="8" t="s">
        <v>18</v>
      </c>
      <c r="D14" s="8"/>
      <c r="E14" s="9"/>
      <c r="F14" s="16">
        <f t="shared" si="0"/>
        <v>0</v>
      </c>
      <c r="G14" s="8"/>
      <c r="H14" s="8"/>
      <c r="I14" s="16">
        <f t="shared" si="1"/>
        <v>0</v>
      </c>
    </row>
    <row r="15" spans="1:16" x14ac:dyDescent="0.25">
      <c r="A15" s="8" t="s">
        <v>21</v>
      </c>
      <c r="B15" s="9" t="s">
        <v>51</v>
      </c>
      <c r="C15" s="8" t="s">
        <v>53</v>
      </c>
      <c r="D15" s="8"/>
      <c r="E15" s="9"/>
      <c r="F15" s="16">
        <f t="shared" si="0"/>
        <v>0</v>
      </c>
      <c r="G15" s="8"/>
      <c r="H15" s="8"/>
      <c r="I15" s="16"/>
    </row>
    <row r="16" spans="1:16" x14ac:dyDescent="0.25">
      <c r="A16" s="8" t="s">
        <v>22</v>
      </c>
      <c r="B16" s="9" t="s">
        <v>29</v>
      </c>
      <c r="C16" s="8" t="s">
        <v>9</v>
      </c>
      <c r="D16" s="8"/>
      <c r="E16" s="8"/>
      <c r="F16" s="16">
        <f>+$D16</f>
        <v>0</v>
      </c>
      <c r="G16" s="8"/>
      <c r="H16" s="8"/>
      <c r="I16" s="16">
        <f>+$G16</f>
        <v>0</v>
      </c>
    </row>
    <row r="17" spans="1:9" x14ac:dyDescent="0.25">
      <c r="A17" s="8" t="s">
        <v>23</v>
      </c>
      <c r="B17" s="9" t="s">
        <v>49</v>
      </c>
      <c r="C17" s="8" t="s">
        <v>9</v>
      </c>
      <c r="D17" s="19"/>
      <c r="E17" s="9"/>
      <c r="F17" s="16">
        <f>$D$17</f>
        <v>0</v>
      </c>
      <c r="G17" s="19"/>
      <c r="H17" s="8"/>
      <c r="I17" s="16">
        <f>$G$17</f>
        <v>0</v>
      </c>
    </row>
    <row r="18" spans="1:9" x14ac:dyDescent="0.25">
      <c r="A18" s="8" t="s">
        <v>31</v>
      </c>
      <c r="B18" s="9" t="s">
        <v>46</v>
      </c>
      <c r="C18" s="8" t="s">
        <v>9</v>
      </c>
      <c r="D18" s="8"/>
      <c r="E18" s="9"/>
      <c r="F18" s="16">
        <f>+$D$18</f>
        <v>0</v>
      </c>
      <c r="G18" s="8"/>
      <c r="H18" s="8"/>
      <c r="I18" s="16">
        <f>+$G$18</f>
        <v>0</v>
      </c>
    </row>
    <row r="19" spans="1:9" x14ac:dyDescent="0.25">
      <c r="A19" s="8" t="s">
        <v>32</v>
      </c>
      <c r="B19" s="9" t="s">
        <v>50</v>
      </c>
      <c r="C19" s="8" t="s">
        <v>9</v>
      </c>
      <c r="D19" s="8"/>
      <c r="E19" s="9"/>
      <c r="F19" s="16">
        <f>+$D$19</f>
        <v>0</v>
      </c>
      <c r="G19" s="8"/>
      <c r="H19" s="8"/>
      <c r="I19" s="16">
        <f>+$G$19</f>
        <v>0</v>
      </c>
    </row>
    <row r="20" spans="1:9" ht="15" x14ac:dyDescent="0.3">
      <c r="A20" s="8" t="s">
        <v>33</v>
      </c>
      <c r="B20" s="5" t="s">
        <v>24</v>
      </c>
      <c r="C20" s="6" t="s">
        <v>9</v>
      </c>
      <c r="D20" s="6"/>
      <c r="E20" s="5"/>
      <c r="F20" s="18">
        <f>SUM(F7:F19)</f>
        <v>0</v>
      </c>
      <c r="G20" s="6"/>
      <c r="H20" s="6"/>
      <c r="I20" s="18">
        <f>SUM(I7:I19)</f>
        <v>0</v>
      </c>
    </row>
    <row r="21" spans="1:9" x14ac:dyDescent="0.25">
      <c r="A21" s="8" t="s">
        <v>34</v>
      </c>
      <c r="B21" s="9" t="s">
        <v>25</v>
      </c>
      <c r="C21" s="8" t="s">
        <v>14</v>
      </c>
      <c r="D21" s="19"/>
      <c r="E21" s="9"/>
      <c r="F21" s="16">
        <f>+D21*F20</f>
        <v>0</v>
      </c>
      <c r="G21" s="19"/>
      <c r="H21" s="8"/>
      <c r="I21" s="16">
        <f>+G21*I20</f>
        <v>0</v>
      </c>
    </row>
    <row r="22" spans="1:9" ht="15" x14ac:dyDescent="0.3">
      <c r="A22" s="8" t="s">
        <v>143</v>
      </c>
      <c r="B22" s="5" t="s">
        <v>26</v>
      </c>
      <c r="C22" s="8" t="s">
        <v>30</v>
      </c>
      <c r="D22" s="6"/>
      <c r="E22" s="5"/>
      <c r="F22" s="18">
        <f>+(F20+F21)/76</f>
        <v>0</v>
      </c>
      <c r="G22" s="6"/>
      <c r="H22" s="6"/>
      <c r="I22" s="18">
        <f>+(I20+I21)/76</f>
        <v>0</v>
      </c>
    </row>
    <row r="23" spans="1:9" ht="15" x14ac:dyDescent="0.3">
      <c r="A23" s="8" t="s">
        <v>143</v>
      </c>
      <c r="B23" s="5" t="s">
        <v>198</v>
      </c>
      <c r="C23" s="8" t="s">
        <v>14</v>
      </c>
      <c r="D23" s="21"/>
      <c r="E23" s="5"/>
      <c r="F23" s="18"/>
      <c r="G23" s="21"/>
      <c r="H23" s="21"/>
      <c r="I23" s="18"/>
    </row>
    <row r="24" spans="1:9" ht="15" x14ac:dyDescent="0.3">
      <c r="A24" s="14"/>
      <c r="B24" s="5"/>
      <c r="C24" s="14"/>
      <c r="D24" s="82"/>
      <c r="E24" s="83"/>
      <c r="F24" s="84"/>
      <c r="G24" s="82"/>
      <c r="H24" s="82"/>
      <c r="I24" s="84"/>
    </row>
    <row r="25" spans="1:9" ht="15" x14ac:dyDescent="0.3">
      <c r="B25" s="5" t="s">
        <v>35</v>
      </c>
    </row>
    <row r="26" spans="1:9" ht="41.25" customHeight="1" x14ac:dyDescent="0.25">
      <c r="B26" s="11" t="s">
        <v>37</v>
      </c>
    </row>
    <row r="27" spans="1:9" x14ac:dyDescent="0.25">
      <c r="B27" s="9" t="s">
        <v>36</v>
      </c>
    </row>
    <row r="28" spans="1:9" x14ac:dyDescent="0.25">
      <c r="B28" s="9" t="s">
        <v>38</v>
      </c>
    </row>
    <row r="29" spans="1:9" ht="27" x14ac:dyDescent="0.25">
      <c r="B29" s="11" t="s">
        <v>199</v>
      </c>
    </row>
  </sheetData>
  <mergeCells count="3">
    <mergeCell ref="D5:F5"/>
    <mergeCell ref="G5:I5"/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8"/>
  <sheetViews>
    <sheetView workbookViewId="0">
      <selection activeCell="E5" sqref="E5"/>
    </sheetView>
  </sheetViews>
  <sheetFormatPr defaultRowHeight="15" x14ac:dyDescent="0.25"/>
  <cols>
    <col min="3" max="3" width="13.28515625" customWidth="1"/>
    <col min="6" max="6" width="13.140625" customWidth="1"/>
    <col min="10" max="10" width="11.7109375" customWidth="1"/>
    <col min="13" max="13" width="12" customWidth="1"/>
  </cols>
  <sheetData>
    <row r="4" spans="3:13" ht="33" x14ac:dyDescent="0.25">
      <c r="C4" s="3"/>
      <c r="D4" s="3" t="s">
        <v>2</v>
      </c>
      <c r="E4" s="3" t="s">
        <v>8</v>
      </c>
      <c r="F4" s="3" t="s">
        <v>4</v>
      </c>
      <c r="J4" s="3"/>
      <c r="K4" s="3" t="s">
        <v>2</v>
      </c>
      <c r="L4" s="3" t="s">
        <v>3</v>
      </c>
      <c r="M4" s="3" t="s">
        <v>5</v>
      </c>
    </row>
    <row r="5" spans="3:13" ht="16.5" x14ac:dyDescent="0.25">
      <c r="C5" s="3"/>
      <c r="D5" s="3" t="s">
        <v>0</v>
      </c>
      <c r="E5" s="4" t="s">
        <v>0</v>
      </c>
      <c r="F5" s="3" t="s">
        <v>0</v>
      </c>
      <c r="J5" s="3"/>
      <c r="K5" s="3" t="s">
        <v>1</v>
      </c>
      <c r="L5" s="4" t="s">
        <v>1</v>
      </c>
      <c r="M5" s="3" t="s">
        <v>1</v>
      </c>
    </row>
    <row r="6" spans="3:13" ht="16.5" x14ac:dyDescent="0.25">
      <c r="C6" s="3" t="s">
        <v>6</v>
      </c>
      <c r="D6" s="3">
        <v>1E-3</v>
      </c>
      <c r="E6" s="4">
        <v>1E-3</v>
      </c>
      <c r="F6" s="3">
        <v>1E-3</v>
      </c>
      <c r="J6" s="3" t="s">
        <v>6</v>
      </c>
      <c r="K6" s="3">
        <v>1E-4</v>
      </c>
      <c r="L6" s="4">
        <v>1E-4</v>
      </c>
      <c r="M6" s="3">
        <v>1E-4</v>
      </c>
    </row>
    <row r="7" spans="3:13" ht="33" x14ac:dyDescent="0.25">
      <c r="C7" s="3" t="s">
        <v>7</v>
      </c>
      <c r="D7" s="3">
        <v>0.2</v>
      </c>
      <c r="E7" s="4">
        <v>0.1</v>
      </c>
      <c r="F7" s="3">
        <v>0.02</v>
      </c>
      <c r="J7" s="3" t="s">
        <v>7</v>
      </c>
      <c r="K7" s="3">
        <v>0.1</v>
      </c>
      <c r="L7" s="4">
        <v>0.05</v>
      </c>
      <c r="M7" s="3">
        <v>0.03</v>
      </c>
    </row>
    <row r="8" spans="3:13" ht="16.5" x14ac:dyDescent="0.25">
      <c r="C8" s="3"/>
      <c r="D8" s="3">
        <f>(D6*0.96)+(D7*0.04)</f>
        <v>8.9600000000000009E-3</v>
      </c>
      <c r="E8" s="4">
        <f>(E6*0.96)+(E7*0.04)</f>
        <v>4.96E-3</v>
      </c>
      <c r="F8" s="3">
        <f>(F6*0.96)+(F7*0.04)</f>
        <v>1.7600000000000001E-3</v>
      </c>
      <c r="J8" s="3"/>
      <c r="K8" s="3">
        <f>(K6*0.96)+(K7*0.04)</f>
        <v>4.0959999999999998E-3</v>
      </c>
      <c r="L8" s="4">
        <f>(L6*0.96)+(L7*0.04)</f>
        <v>2.0960000000000002E-3</v>
      </c>
      <c r="M8" s="3">
        <f>(M6*0.96)+(M7*0.04)</f>
        <v>1.2959999999999998E-3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Annexure-1 </vt:lpstr>
      <vt:lpstr>Annexure-2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2020-08-15T20:21:59Z</dcterms:modified>
</cp:coreProperties>
</file>